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9440" windowHeight="9600"/>
  </bookViews>
  <sheets>
    <sheet name="Лист1" sheetId="1" r:id="rId1"/>
  </sheets>
  <externalReferences>
    <externalReference r:id="rId2"/>
  </externalReferences>
  <calcPr calcId="144525" iterateDelta="1E-4"/>
</workbook>
</file>

<file path=xl/calcChain.xml><?xml version="1.0" encoding="utf-8"?>
<calcChain xmlns="http://schemas.openxmlformats.org/spreadsheetml/2006/main">
  <c r="J120" i="1" l="1"/>
  <c r="I120" i="1"/>
  <c r="H120" i="1"/>
  <c r="G120" i="1"/>
  <c r="J82" i="1"/>
  <c r="I82" i="1"/>
  <c r="H82" i="1"/>
  <c r="G82" i="1"/>
  <c r="H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J196" i="1" l="1"/>
  <c r="F196" i="1"/>
  <c r="H196" i="1"/>
  <c r="I196" i="1"/>
  <c r="L196" i="1"/>
  <c r="G196" i="1"/>
</calcChain>
</file>

<file path=xl/sharedStrings.xml><?xml version="1.0" encoding="utf-8"?>
<sst xmlns="http://schemas.openxmlformats.org/spreadsheetml/2006/main" count="237" uniqueCount="77">
  <si>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</si>
  <si>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</si>
  <si>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</si>
  <si>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</si>
  <si>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</si>
  <si>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</si>
  <si>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</si>
  <si>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</si>
  <si>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</si>
  <si>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</si>
  <si>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</si>
  <si>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</si>
  <si>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</si>
  <si>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</si>
  <si>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</si>
  <si>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</si>
  <si>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</si>
  <si>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</si>
  <si>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</si>
  <si>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</si>
  <si>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</si>
  <si>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</si>
  <si>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</si>
  <si>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</si>
  <si>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</si>
  <si>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</si>
  <si>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</si>
  <si>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</si>
  <si>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</si>
  <si>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</si>
  <si>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</si>
  <si>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</si>
  <si>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</si>
  <si>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</si>
  <si>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</si>
  <si>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</si>
  <si>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</si>
  <si>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</si>
  <si>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Андреевка</t>
  </si>
  <si>
    <t>Е.С. Сидельникова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</si>
  <si>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</si>
  <si>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</si>
  <si>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</si>
  <si>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</si>
  <si>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</si>
  <si>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сладкое</t>
  </si>
  <si>
    <t>порционный продукт</t>
  </si>
  <si>
    <t>200/5</t>
  </si>
  <si>
    <t>Салат из свеклы отварной</t>
  </si>
  <si>
    <t>Плов из курицы</t>
  </si>
  <si>
    <t>Хлеб пшеничный 1с.</t>
  </si>
  <si>
    <t>Чай с сахаром</t>
  </si>
  <si>
    <t>горяч.блюдо</t>
  </si>
  <si>
    <t>гор. Напиток</t>
  </si>
  <si>
    <t xml:space="preserve"> Каша  жидкая молочная из манной крупы с маслом сливочным</t>
  </si>
  <si>
    <t>яйцо вареное</t>
  </si>
  <si>
    <t>порцион.блюдо</t>
  </si>
  <si>
    <t>горячий напиток</t>
  </si>
  <si>
    <r>
      <rPr>
        <sz val="10"/>
        <color theme="1"/>
        <rFont val="Calibri"/>
        <scheme val="minor"/>
      </rPr>
      <t>200/5</t>
    </r>
  </si>
  <si>
    <t>гор.наиток</t>
  </si>
  <si>
    <t>Котлеты рубленные из кур, запеченные с соусом сметанным</t>
  </si>
  <si>
    <t>Макаронные изделия отварные с маслом</t>
  </si>
  <si>
    <t>Кофейный напиток с молоком</t>
  </si>
  <si>
    <r>
      <rPr>
        <sz val="10"/>
        <color theme="1"/>
        <rFont val="Calibri"/>
        <scheme val="minor"/>
      </rPr>
      <t>90/30</t>
    </r>
  </si>
  <si>
    <t>294/330</t>
  </si>
  <si>
    <t>Омлет натуральный</t>
  </si>
  <si>
    <t>гор.напит.</t>
  </si>
  <si>
    <t>Сырники из творога с  молоком сгущенным</t>
  </si>
  <si>
    <t>Снежок</t>
  </si>
  <si>
    <t>гор.напитьк</t>
  </si>
  <si>
    <t>кисломол.прод.</t>
  </si>
  <si>
    <t>130/20</t>
  </si>
  <si>
    <t>Каша вязкая молочная  геркулесовая с маслом сливочным</t>
  </si>
  <si>
    <t>Ряженка</t>
  </si>
  <si>
    <t>Тефтели из говядины с  соусом</t>
  </si>
  <si>
    <t xml:space="preserve"> Каша гречневая рассыпчатая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</si>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</sst>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b/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12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5" xfId="0" applyNumberFormat="1" applyFont="1" applyBorder="1" applyProtection="1">
      <protection locked="0"/>
    </xf>
    <xf numFmtId="0" fontId="11" fillId="4" borderId="25" xfId="0" applyNumberFormat="1" applyFont="1" applyFill="1" applyBorder="1" applyProtection="1">
      <protection locked="0"/>
    </xf>
    <xf numFmtId="0" fontId="12" fillId="4" borderId="25" xfId="0" applyNumberFormat="1" applyFont="1" applyFill="1" applyBorder="1" applyAlignment="1">
      <alignment horizontal="center"/>
    </xf>
    <xf numFmtId="0" fontId="11" fillId="0" borderId="25" xfId="0" applyNumberFormat="1" applyFont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3" fillId="0" borderId="25" xfId="0" applyNumberFormat="1" applyFont="1" applyBorder="1" applyAlignment="1">
      <alignment horizontal="center" vertical="center"/>
    </xf>
    <xf numFmtId="2" fontId="12" fillId="4" borderId="25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4" borderId="25" xfId="0" applyNumberFormat="1" applyFont="1" applyFill="1" applyBorder="1" applyAlignment="1">
      <alignment horizontal="center"/>
    </xf>
    <xf numFmtId="1" fontId="11" fillId="4" borderId="25" xfId="0" applyNumberFormat="1" applyFont="1" applyFill="1" applyBorder="1" applyAlignment="1">
      <alignment horizontal="center"/>
    </xf>
    <xf numFmtId="0" fontId="12" fillId="0" borderId="25" xfId="0" applyNumberFormat="1" applyFont="1" applyBorder="1" applyAlignment="1">
      <alignment horizontal="center"/>
    </xf>
    <xf numFmtId="0" fontId="11" fillId="0" borderId="25" xfId="0" applyNumberFormat="1" applyFont="1" applyBorder="1" applyAlignment="1">
      <alignment horizontal="center" wrapText="1"/>
    </xf>
    <xf numFmtId="0" fontId="11" fillId="4" borderId="25" xfId="0" applyNumberFormat="1" applyFont="1" applyFill="1" applyBorder="1" applyAlignment="1">
      <alignment horizontal="left"/>
    </xf>
    <xf numFmtId="0" fontId="11" fillId="0" borderId="25" xfId="0" applyNumberFormat="1" applyFont="1" applyBorder="1" applyAlignment="1">
      <alignment horizontal="left"/>
    </xf>
    <xf numFmtId="0" fontId="11" fillId="0" borderId="25" xfId="0" applyNumberFormat="1" applyFont="1" applyBorder="1" applyAlignment="1">
      <alignment horizontal="left" wrapText="1"/>
    </xf>
    <xf numFmtId="0" fontId="11" fillId="0" borderId="25" xfId="0" applyNumberFormat="1" applyFont="1" applyBorder="1"/>
    <xf numFmtId="0" fontId="11" fillId="0" borderId="25" xfId="0" applyNumberFormat="1" applyFont="1" applyBorder="1" applyAlignment="1">
      <alignment horizontal="center" vertical="center"/>
    </xf>
    <xf numFmtId="0" fontId="11" fillId="4" borderId="25" xfId="0" applyNumberFormat="1" applyFont="1" applyFill="1" applyBorder="1" applyAlignment="1">
      <alignment wrapText="1"/>
    </xf>
    <xf numFmtId="0" fontId="11" fillId="4" borderId="25" xfId="0" applyNumberFormat="1" applyFont="1" applyFill="1" applyBorder="1"/>
    <xf numFmtId="164" fontId="11" fillId="0" borderId="25" xfId="0" applyNumberFormat="1" applyFont="1" applyBorder="1" applyAlignment="1">
      <alignment horizontal="center"/>
    </xf>
    <xf numFmtId="1" fontId="11" fillId="0" borderId="25" xfId="0" applyNumberFormat="1" applyFont="1" applyBorder="1" applyAlignment="1">
      <alignment horizontal="center"/>
    </xf>
    <xf numFmtId="0" fontId="11" fillId="0" borderId="25" xfId="0" applyNumberFormat="1" applyFont="1" applyBorder="1" applyAlignment="1">
      <alignment horizontal="center" vertical="center" wrapText="1"/>
    </xf>
    <xf numFmtId="0" fontId="12" fillId="4" borderId="25" xfId="0" applyNumberFormat="1" applyFont="1" applyFill="1" applyBorder="1" applyAlignment="1">
      <alignment horizontal="left" vertical="center" wrapText="1"/>
    </xf>
    <xf numFmtId="0" fontId="11" fillId="4" borderId="25" xfId="0" applyNumberFormat="1" applyFont="1" applyFill="1" applyBorder="1" applyAlignment="1">
      <alignment horizontal="left" vertical="center" wrapText="1"/>
    </xf>
    <xf numFmtId="0" fontId="11" fillId="4" borderId="25" xfId="0" applyNumberFormat="1" applyFont="1" applyFill="1" applyBorder="1" applyAlignment="1">
      <alignment horizontal="left" wrapText="1"/>
    </xf>
    <xf numFmtId="2" fontId="11" fillId="0" borderId="25" xfId="0" applyNumberFormat="1" applyFont="1" applyBorder="1" applyAlignment="1">
      <alignment horizontal="center" wrapText="1"/>
    </xf>
    <xf numFmtId="0" fontId="11" fillId="0" borderId="25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82;&#1072;&#1090;&#1077;&#1088;&#1080;&#1085;&#1086;&#1074;&#1082;&#1072;%20_&#1052;&#1077;&#1085;&#1102;%202%20&#1075;&#1088;&#1091;&#1087;&#1087;&#1072;%20%20%20%207-11%20&#1083;&#1077;&#1090;%20&#1089;%2001.02.%20202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K2" t="str">
            <v>Директор      ООО "Общепит-Н"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16</v>
      </c>
      <c r="G1" s="2" t="s">
        <v>17</v>
      </c>
      <c r="H1" s="53" t="str">
        <f>[1]Лист1!$K$2</f>
        <v>Директор      ООО "Общепит-Н"</v>
      </c>
      <c r="I1" s="54"/>
      <c r="J1" s="54"/>
      <c r="K1" s="55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4"/>
      <c r="J2" s="54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40</v>
      </c>
      <c r="F6" s="59" t="s">
        <v>47</v>
      </c>
      <c r="G6" s="59">
        <v>4.25</v>
      </c>
      <c r="H6" s="63">
        <v>9.1999999999999993</v>
      </c>
      <c r="I6" s="59">
        <v>38.15</v>
      </c>
      <c r="J6" s="59">
        <v>253.18</v>
      </c>
      <c r="K6" s="67">
        <v>175</v>
      </c>
      <c r="L6" s="63">
        <v>23.67</v>
      </c>
    </row>
    <row r="7" spans="1:12" ht="15" x14ac:dyDescent="0.25">
      <c r="A7" s="23"/>
      <c r="B7" s="15"/>
      <c r="C7" s="11"/>
      <c r="D7" s="6" t="s">
        <v>23</v>
      </c>
      <c r="E7" s="57" t="s">
        <v>41</v>
      </c>
      <c r="F7" s="60">
        <v>40</v>
      </c>
      <c r="G7" s="64">
        <v>4</v>
      </c>
      <c r="H7" s="64">
        <v>0.7</v>
      </c>
      <c r="I7" s="64">
        <v>21</v>
      </c>
      <c r="J7" s="64">
        <v>106</v>
      </c>
      <c r="K7" s="60"/>
      <c r="L7" s="64">
        <v>5.82</v>
      </c>
    </row>
    <row r="8" spans="1:12" ht="15" x14ac:dyDescent="0.25">
      <c r="A8" s="23"/>
      <c r="B8" s="15"/>
      <c r="C8" s="11"/>
      <c r="D8" s="7" t="s">
        <v>46</v>
      </c>
      <c r="E8" s="57" t="s">
        <v>42</v>
      </c>
      <c r="F8" s="60">
        <v>20</v>
      </c>
      <c r="G8" s="65">
        <v>4.6399999999999997</v>
      </c>
      <c r="H8" s="65">
        <v>5.9</v>
      </c>
      <c r="I8" s="66">
        <v>0</v>
      </c>
      <c r="J8" s="65">
        <v>71.66</v>
      </c>
      <c r="K8" s="68">
        <v>15</v>
      </c>
      <c r="L8" s="64">
        <v>21.76</v>
      </c>
    </row>
    <row r="9" spans="1:12" ht="15" x14ac:dyDescent="0.25">
      <c r="A9" s="23"/>
      <c r="B9" s="15"/>
      <c r="C9" s="11"/>
      <c r="D9" s="7" t="s">
        <v>45</v>
      </c>
      <c r="E9" s="57" t="s">
        <v>43</v>
      </c>
      <c r="F9" s="60">
        <v>35</v>
      </c>
      <c r="G9" s="64">
        <v>7.1</v>
      </c>
      <c r="H9" s="64">
        <v>8.1</v>
      </c>
      <c r="I9" s="64">
        <v>30.15</v>
      </c>
      <c r="J9" s="64">
        <v>208.35</v>
      </c>
      <c r="K9" s="60"/>
      <c r="L9" s="64">
        <v>9.1</v>
      </c>
    </row>
    <row r="10" spans="1:12" ht="15" x14ac:dyDescent="0.25">
      <c r="A10" s="23"/>
      <c r="B10" s="15"/>
      <c r="C10" s="11"/>
      <c r="D10" s="7" t="s">
        <v>22</v>
      </c>
      <c r="E10" s="58" t="s">
        <v>44</v>
      </c>
      <c r="F10" s="61">
        <v>200</v>
      </c>
      <c r="G10" s="61">
        <v>2.94</v>
      </c>
      <c r="H10" s="61">
        <v>3.42</v>
      </c>
      <c r="I10" s="61">
        <v>17.579999999999998</v>
      </c>
      <c r="J10" s="65">
        <v>118.6</v>
      </c>
      <c r="K10" s="60">
        <v>382</v>
      </c>
      <c r="L10" s="65">
        <v>17.12</v>
      </c>
    </row>
    <row r="11" spans="1:12" ht="15" x14ac:dyDescent="0.25">
      <c r="A11" s="23"/>
      <c r="B11" s="15"/>
      <c r="C11" s="11"/>
      <c r="D11" s="6"/>
      <c r="E11" s="39"/>
      <c r="F11" s="62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22.930000000000003</v>
      </c>
      <c r="H13" s="19">
        <f t="shared" si="0"/>
        <v>27.32</v>
      </c>
      <c r="I13" s="19">
        <f t="shared" si="0"/>
        <v>106.88</v>
      </c>
      <c r="J13" s="19">
        <f t="shared" si="0"/>
        <v>757.79000000000008</v>
      </c>
      <c r="K13" s="25"/>
      <c r="L13" s="19">
        <f t="shared" ref="L13" si="1">SUM(L6:L12)</f>
        <v>77.47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500</v>
      </c>
      <c r="G24" s="32">
        <f t="shared" ref="G24:J24" si="4">G13+G23</f>
        <v>22.930000000000003</v>
      </c>
      <c r="H24" s="32">
        <f t="shared" si="4"/>
        <v>27.32</v>
      </c>
      <c r="I24" s="32">
        <f t="shared" si="4"/>
        <v>106.88</v>
      </c>
      <c r="J24" s="32">
        <f t="shared" si="4"/>
        <v>757.79000000000008</v>
      </c>
      <c r="K24" s="32"/>
      <c r="L24" s="32">
        <f t="shared" ref="L24" si="5">L13+L23</f>
        <v>77.47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25</v>
      </c>
      <c r="E25" s="69" t="s">
        <v>48</v>
      </c>
      <c r="F25" s="60">
        <v>60</v>
      </c>
      <c r="G25" s="64">
        <v>1</v>
      </c>
      <c r="H25" s="64">
        <v>3.6</v>
      </c>
      <c r="I25" s="64">
        <v>6.6</v>
      </c>
      <c r="J25" s="64">
        <v>62.4</v>
      </c>
      <c r="K25" s="60">
        <v>52</v>
      </c>
      <c r="L25" s="60">
        <v>5.9</v>
      </c>
    </row>
    <row r="26" spans="1:12" ht="15" x14ac:dyDescent="0.25">
      <c r="A26" s="14"/>
      <c r="B26" s="15"/>
      <c r="C26" s="11"/>
      <c r="D26" s="6" t="s">
        <v>52</v>
      </c>
      <c r="E26" s="70" t="s">
        <v>49</v>
      </c>
      <c r="F26" s="60">
        <v>240</v>
      </c>
      <c r="G26" s="64">
        <v>28.8</v>
      </c>
      <c r="H26" s="64">
        <v>36.700000000000003</v>
      </c>
      <c r="I26" s="64">
        <v>46.6</v>
      </c>
      <c r="J26" s="64">
        <v>632.20000000000005</v>
      </c>
      <c r="K26" s="73">
        <v>291</v>
      </c>
      <c r="L26" s="64">
        <v>56.31</v>
      </c>
    </row>
    <row r="27" spans="1:12" ht="15" x14ac:dyDescent="0.25">
      <c r="A27" s="14"/>
      <c r="B27" s="15"/>
      <c r="C27" s="11"/>
      <c r="D27" s="7" t="s">
        <v>23</v>
      </c>
      <c r="E27" s="71" t="s">
        <v>50</v>
      </c>
      <c r="F27" s="60">
        <v>30</v>
      </c>
      <c r="G27" s="64">
        <v>2.37</v>
      </c>
      <c r="H27" s="64">
        <v>0.3</v>
      </c>
      <c r="I27" s="64">
        <v>14.49</v>
      </c>
      <c r="J27" s="64">
        <v>70.14</v>
      </c>
      <c r="K27" s="60"/>
      <c r="L27" s="65">
        <v>2.88</v>
      </c>
    </row>
    <row r="28" spans="1:12" ht="15" x14ac:dyDescent="0.25">
      <c r="A28" s="14"/>
      <c r="B28" s="15"/>
      <c r="C28" s="11"/>
      <c r="D28" s="7" t="s">
        <v>53</v>
      </c>
      <c r="E28" s="72" t="s">
        <v>51</v>
      </c>
      <c r="F28" s="60">
        <v>200</v>
      </c>
      <c r="G28" s="64">
        <v>0.1</v>
      </c>
      <c r="H28" s="60">
        <v>0</v>
      </c>
      <c r="I28" s="64">
        <v>15</v>
      </c>
      <c r="J28" s="64">
        <v>60</v>
      </c>
      <c r="K28" s="60">
        <v>376</v>
      </c>
      <c r="L28" s="64">
        <v>1.9</v>
      </c>
    </row>
    <row r="29" spans="1:12" ht="15" x14ac:dyDescent="0.2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824.74</v>
      </c>
      <c r="K32" s="25"/>
      <c r="L32" s="19">
        <f t="shared" si="9"/>
        <v>66.990000000000009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824.74</v>
      </c>
      <c r="K43" s="32"/>
      <c r="L43" s="32">
        <f t="shared" si="17"/>
        <v>66.990000000000009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74" t="s">
        <v>54</v>
      </c>
      <c r="F44" s="60" t="s">
        <v>58</v>
      </c>
      <c r="G44" s="60">
        <v>4.6500000000000004</v>
      </c>
      <c r="H44" s="60">
        <v>10.050000000000001</v>
      </c>
      <c r="I44" s="64">
        <v>31.1</v>
      </c>
      <c r="J44" s="76">
        <v>233</v>
      </c>
      <c r="K44" s="60">
        <v>181</v>
      </c>
      <c r="L44" s="64">
        <v>22.88</v>
      </c>
    </row>
    <row r="45" spans="1:12" ht="15" x14ac:dyDescent="0.25">
      <c r="A45" s="23"/>
      <c r="B45" s="15"/>
      <c r="C45" s="11"/>
      <c r="D45" s="6" t="s">
        <v>56</v>
      </c>
      <c r="E45" s="72" t="s">
        <v>55</v>
      </c>
      <c r="F45" s="61">
        <v>40</v>
      </c>
      <c r="G45" s="64">
        <v>5.08</v>
      </c>
      <c r="H45" s="64">
        <v>4.5999999999999996</v>
      </c>
      <c r="I45" s="64">
        <v>0.28000000000000003</v>
      </c>
      <c r="J45" s="64">
        <v>63</v>
      </c>
      <c r="K45" s="60">
        <v>209</v>
      </c>
      <c r="L45" s="64">
        <v>15</v>
      </c>
    </row>
    <row r="46" spans="1:12" ht="15" x14ac:dyDescent="0.25">
      <c r="A46" s="23"/>
      <c r="B46" s="15"/>
      <c r="C46" s="11"/>
      <c r="D46" s="7" t="s">
        <v>23</v>
      </c>
      <c r="E46" s="71" t="s">
        <v>50</v>
      </c>
      <c r="F46" s="60">
        <v>55</v>
      </c>
      <c r="G46" s="64">
        <v>9.48</v>
      </c>
      <c r="H46" s="64">
        <v>1.6</v>
      </c>
      <c r="I46" s="64">
        <v>57.6</v>
      </c>
      <c r="J46" s="64">
        <v>280.5</v>
      </c>
      <c r="K46" s="78"/>
      <c r="L46" s="64">
        <v>5.18</v>
      </c>
    </row>
    <row r="47" spans="1:12" ht="15" x14ac:dyDescent="0.25">
      <c r="A47" s="23"/>
      <c r="B47" s="15"/>
      <c r="C47" s="11"/>
      <c r="D47" s="7" t="s">
        <v>57</v>
      </c>
      <c r="E47" s="75" t="s">
        <v>51</v>
      </c>
      <c r="F47" s="60">
        <v>200</v>
      </c>
      <c r="G47" s="64">
        <v>0.1</v>
      </c>
      <c r="H47" s="77">
        <v>0</v>
      </c>
      <c r="I47" s="64">
        <v>15</v>
      </c>
      <c r="J47" s="64">
        <v>60</v>
      </c>
      <c r="K47" s="60">
        <v>376</v>
      </c>
      <c r="L47" s="64">
        <v>1.9</v>
      </c>
    </row>
    <row r="48" spans="1:12" ht="15" x14ac:dyDescent="0.25">
      <c r="A48" s="23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500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44.959999999999994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500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44.959999999999994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9" t="s">
        <v>40</v>
      </c>
      <c r="F63" s="59" t="s">
        <v>47</v>
      </c>
      <c r="G63" s="59">
        <v>4.25</v>
      </c>
      <c r="H63" s="63">
        <v>9.1999999999999993</v>
      </c>
      <c r="I63" s="59">
        <v>38.15</v>
      </c>
      <c r="J63" s="59">
        <v>253.18</v>
      </c>
      <c r="K63" s="67">
        <v>175</v>
      </c>
      <c r="L63" s="63">
        <v>23.67</v>
      </c>
    </row>
    <row r="64" spans="1:12" ht="15" x14ac:dyDescent="0.25">
      <c r="A64" s="23"/>
      <c r="B64" s="15"/>
      <c r="C64" s="11"/>
      <c r="D64" s="6" t="s">
        <v>23</v>
      </c>
      <c r="E64" s="71" t="s">
        <v>50</v>
      </c>
      <c r="F64" s="60">
        <v>75</v>
      </c>
      <c r="G64" s="64">
        <v>9.48</v>
      </c>
      <c r="H64" s="64">
        <v>1.6</v>
      </c>
      <c r="I64" s="64">
        <v>57.6</v>
      </c>
      <c r="J64" s="64">
        <v>280.5</v>
      </c>
      <c r="K64" s="78"/>
      <c r="L64" s="64">
        <v>6.72</v>
      </c>
    </row>
    <row r="65" spans="1:12" ht="15" x14ac:dyDescent="0.25">
      <c r="A65" s="23"/>
      <c r="B65" s="15"/>
      <c r="C65" s="11"/>
      <c r="D65" s="7" t="s">
        <v>56</v>
      </c>
      <c r="E65" s="72" t="s">
        <v>42</v>
      </c>
      <c r="F65" s="60">
        <v>20</v>
      </c>
      <c r="G65" s="65">
        <v>4.6399999999999997</v>
      </c>
      <c r="H65" s="65">
        <v>5.9</v>
      </c>
      <c r="I65" s="66">
        <v>0</v>
      </c>
      <c r="J65" s="65">
        <v>71.66</v>
      </c>
      <c r="K65" s="68">
        <v>15</v>
      </c>
      <c r="L65" s="64">
        <v>21.76</v>
      </c>
    </row>
    <row r="66" spans="1:12" ht="15" x14ac:dyDescent="0.25">
      <c r="A66" s="23"/>
      <c r="B66" s="15"/>
      <c r="C66" s="11"/>
      <c r="D66" s="7" t="s">
        <v>59</v>
      </c>
      <c r="E66" s="75" t="s">
        <v>51</v>
      </c>
      <c r="F66" s="60">
        <v>200</v>
      </c>
      <c r="G66" s="64">
        <v>0.1</v>
      </c>
      <c r="H66" s="77">
        <v>0</v>
      </c>
      <c r="I66" s="64">
        <v>15</v>
      </c>
      <c r="J66" s="64">
        <v>60</v>
      </c>
      <c r="K66" s="60">
        <v>376</v>
      </c>
      <c r="L66" s="64">
        <v>1.9</v>
      </c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v>500</v>
      </c>
      <c r="G70" s="19">
        <f t="shared" ref="G70" si="30">SUM(G63:G69)</f>
        <v>18.470000000000002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54.050000000000004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500</v>
      </c>
      <c r="G81" s="32">
        <f t="shared" ref="G81" si="38">G70+G80</f>
        <v>18.470000000000002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54.050000000000004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60</v>
      </c>
      <c r="F82" s="60" t="s">
        <v>63</v>
      </c>
      <c r="G82" s="68">
        <f>8.6*90/120</f>
        <v>6.45</v>
      </c>
      <c r="H82" s="68">
        <f>11.4*90/120</f>
        <v>8.5500000000000007</v>
      </c>
      <c r="I82" s="82">
        <f>9.06*90/120</f>
        <v>6.7950000000000008</v>
      </c>
      <c r="J82" s="64">
        <f>172.8*90/120</f>
        <v>129.60000000000002</v>
      </c>
      <c r="K82" s="78" t="s">
        <v>64</v>
      </c>
      <c r="L82" s="64">
        <v>46.32</v>
      </c>
    </row>
    <row r="83" spans="1:12" ht="15" x14ac:dyDescent="0.25">
      <c r="A83" s="23"/>
      <c r="B83" s="15"/>
      <c r="C83" s="11"/>
      <c r="D83" s="6" t="s">
        <v>28</v>
      </c>
      <c r="E83" s="81" t="s">
        <v>61</v>
      </c>
      <c r="F83" s="60">
        <v>150</v>
      </c>
      <c r="G83" s="60">
        <v>5.52</v>
      </c>
      <c r="H83" s="64">
        <v>4.5</v>
      </c>
      <c r="I83" s="64">
        <v>26.45</v>
      </c>
      <c r="J83" s="64">
        <v>168.45</v>
      </c>
      <c r="K83" s="60">
        <v>309</v>
      </c>
      <c r="L83" s="64">
        <v>12.03</v>
      </c>
    </row>
    <row r="84" spans="1:12" ht="15" x14ac:dyDescent="0.25">
      <c r="A84" s="23"/>
      <c r="B84" s="15"/>
      <c r="C84" s="11"/>
      <c r="D84" s="7" t="s">
        <v>23</v>
      </c>
      <c r="E84" s="71" t="s">
        <v>50</v>
      </c>
      <c r="F84" s="60">
        <v>30</v>
      </c>
      <c r="G84" s="64">
        <v>2.37</v>
      </c>
      <c r="H84" s="64">
        <v>0.3</v>
      </c>
      <c r="I84" s="64">
        <v>14.49</v>
      </c>
      <c r="J84" s="64">
        <v>70.14</v>
      </c>
      <c r="K84" s="60"/>
      <c r="L84" s="65">
        <v>2.88</v>
      </c>
    </row>
    <row r="85" spans="1:12" ht="15" x14ac:dyDescent="0.25">
      <c r="A85" s="23"/>
      <c r="B85" s="15"/>
      <c r="C85" s="11"/>
      <c r="D85" s="7" t="s">
        <v>22</v>
      </c>
      <c r="E85" s="70" t="s">
        <v>62</v>
      </c>
      <c r="F85" s="60">
        <v>200</v>
      </c>
      <c r="G85" s="64">
        <v>3.6</v>
      </c>
      <c r="H85" s="64">
        <v>2.7</v>
      </c>
      <c r="I85" s="64">
        <v>28.3</v>
      </c>
      <c r="J85" s="64">
        <v>151.80000000000001</v>
      </c>
      <c r="K85" s="60">
        <v>379</v>
      </c>
      <c r="L85" s="64">
        <v>17.95</v>
      </c>
    </row>
    <row r="86" spans="1:12" ht="15" x14ac:dyDescent="0.2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v>500</v>
      </c>
      <c r="G89" s="19">
        <f t="shared" ref="G89" si="42">SUM(G82:G88)</f>
        <v>17.940000000000001</v>
      </c>
      <c r="H89" s="19">
        <f t="shared" ref="H89" si="43">SUM(H82:H88)</f>
        <v>16.05</v>
      </c>
      <c r="I89" s="19">
        <f t="shared" ref="I89" si="44">SUM(I82:I88)</f>
        <v>76.034999999999997</v>
      </c>
      <c r="J89" s="19">
        <f t="shared" ref="J89:L89" si="45">SUM(J82:J88)</f>
        <v>519.99</v>
      </c>
      <c r="K89" s="25"/>
      <c r="L89" s="19">
        <f t="shared" si="45"/>
        <v>79.180000000000007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500</v>
      </c>
      <c r="G100" s="32">
        <f t="shared" ref="G100" si="50">G89+G99</f>
        <v>17.940000000000001</v>
      </c>
      <c r="H100" s="32">
        <f t="shared" ref="H100" si="51">H89+H99</f>
        <v>16.05</v>
      </c>
      <c r="I100" s="32">
        <f t="shared" ref="I100" si="52">I89+I99</f>
        <v>76.034999999999997</v>
      </c>
      <c r="J100" s="32">
        <f t="shared" ref="J100:L100" si="53">J89+J99</f>
        <v>519.99</v>
      </c>
      <c r="K100" s="32"/>
      <c r="L100" s="32">
        <f t="shared" si="53"/>
        <v>79.180000000000007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4" t="s">
        <v>65</v>
      </c>
      <c r="F101" s="60">
        <v>200</v>
      </c>
      <c r="G101" s="64">
        <v>13.7</v>
      </c>
      <c r="H101" s="64">
        <v>27.6</v>
      </c>
      <c r="I101" s="64">
        <v>14.5</v>
      </c>
      <c r="J101" s="64">
        <v>362.1</v>
      </c>
      <c r="K101" s="61">
        <v>210</v>
      </c>
      <c r="L101" s="64">
        <v>79.42</v>
      </c>
    </row>
    <row r="102" spans="1:12" ht="15" x14ac:dyDescent="0.25">
      <c r="A102" s="23"/>
      <c r="B102" s="15"/>
      <c r="C102" s="11"/>
      <c r="D102" s="6" t="s">
        <v>23</v>
      </c>
      <c r="E102" s="71" t="s">
        <v>50</v>
      </c>
      <c r="F102" s="60">
        <v>70</v>
      </c>
      <c r="G102" s="64">
        <v>9.48</v>
      </c>
      <c r="H102" s="64">
        <v>1.6</v>
      </c>
      <c r="I102" s="64">
        <v>57.6</v>
      </c>
      <c r="J102" s="64">
        <v>280.5</v>
      </c>
      <c r="K102" s="78"/>
      <c r="L102" s="64">
        <v>6.72</v>
      </c>
    </row>
    <row r="103" spans="1:12" ht="15" x14ac:dyDescent="0.25">
      <c r="A103" s="23"/>
      <c r="B103" s="15"/>
      <c r="C103" s="11"/>
      <c r="D103" s="7" t="s">
        <v>45</v>
      </c>
      <c r="E103" s="72" t="s">
        <v>43</v>
      </c>
      <c r="F103" s="60">
        <v>30</v>
      </c>
      <c r="G103" s="64">
        <v>7.1</v>
      </c>
      <c r="H103" s="64">
        <v>8.1</v>
      </c>
      <c r="I103" s="64">
        <v>30.15</v>
      </c>
      <c r="J103" s="64">
        <v>208.35</v>
      </c>
      <c r="K103" s="60"/>
      <c r="L103" s="64">
        <v>7.8</v>
      </c>
    </row>
    <row r="104" spans="1:12" ht="15" x14ac:dyDescent="0.25">
      <c r="A104" s="23"/>
      <c r="B104" s="15"/>
      <c r="C104" s="11"/>
      <c r="D104" s="7" t="s">
        <v>66</v>
      </c>
      <c r="E104" s="72" t="s">
        <v>51</v>
      </c>
      <c r="F104" s="60">
        <v>200</v>
      </c>
      <c r="G104" s="64">
        <v>0.1</v>
      </c>
      <c r="H104" s="77">
        <v>0</v>
      </c>
      <c r="I104" s="64">
        <v>15</v>
      </c>
      <c r="J104" s="64">
        <v>60</v>
      </c>
      <c r="K104" s="60">
        <v>376</v>
      </c>
      <c r="L104" s="64">
        <v>1.9</v>
      </c>
    </row>
    <row r="105" spans="1:12" ht="15" x14ac:dyDescent="0.25">
      <c r="A105" s="23"/>
      <c r="B105" s="15"/>
      <c r="C105" s="11"/>
      <c r="D105" s="7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30.380000000000003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500</v>
      </c>
      <c r="G119" s="32">
        <f t="shared" ref="G119" si="58">G108+G118</f>
        <v>30.380000000000003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4" t="s">
        <v>67</v>
      </c>
      <c r="F120" s="61" t="s">
        <v>71</v>
      </c>
      <c r="G120" s="64">
        <f>10.8*150/70</f>
        <v>23.142857142857142</v>
      </c>
      <c r="H120" s="64">
        <f>8.97*150/70</f>
        <v>19.221428571428572</v>
      </c>
      <c r="I120" s="64">
        <f>17.14*150/70</f>
        <v>36.728571428571428</v>
      </c>
      <c r="J120" s="64">
        <f>193*150/70</f>
        <v>413.57142857142856</v>
      </c>
      <c r="K120" s="60">
        <v>219</v>
      </c>
      <c r="L120" s="64">
        <v>83.68</v>
      </c>
    </row>
    <row r="121" spans="1:12" ht="15" x14ac:dyDescent="0.25">
      <c r="A121" s="14"/>
      <c r="B121" s="15"/>
      <c r="C121" s="11"/>
      <c r="D121" s="6" t="s">
        <v>69</v>
      </c>
      <c r="E121" s="75" t="s">
        <v>51</v>
      </c>
      <c r="F121" s="60">
        <v>200</v>
      </c>
      <c r="G121" s="64">
        <v>0.1</v>
      </c>
      <c r="H121" s="77">
        <v>0</v>
      </c>
      <c r="I121" s="64">
        <v>15</v>
      </c>
      <c r="J121" s="64">
        <v>60</v>
      </c>
      <c r="K121" s="60">
        <v>376</v>
      </c>
      <c r="L121" s="64">
        <v>1.9</v>
      </c>
    </row>
    <row r="122" spans="1:12" ht="15" x14ac:dyDescent="0.25">
      <c r="A122" s="14"/>
      <c r="B122" s="15"/>
      <c r="C122" s="11"/>
      <c r="D122" s="7" t="s">
        <v>45</v>
      </c>
      <c r="E122" s="72" t="s">
        <v>43</v>
      </c>
      <c r="F122" s="60">
        <v>50</v>
      </c>
      <c r="G122" s="64">
        <v>7.1</v>
      </c>
      <c r="H122" s="64">
        <v>8.1</v>
      </c>
      <c r="I122" s="64">
        <v>30.15</v>
      </c>
      <c r="J122" s="64">
        <v>208.35</v>
      </c>
      <c r="K122" s="60"/>
      <c r="L122" s="64">
        <v>13</v>
      </c>
    </row>
    <row r="123" spans="1:12" ht="15" x14ac:dyDescent="0.25">
      <c r="A123" s="14"/>
      <c r="B123" s="15"/>
      <c r="C123" s="11"/>
      <c r="D123" s="7" t="s">
        <v>70</v>
      </c>
      <c r="E123" s="72" t="s">
        <v>68</v>
      </c>
      <c r="F123" s="60">
        <v>100</v>
      </c>
      <c r="G123" s="64">
        <v>2.7</v>
      </c>
      <c r="H123" s="64">
        <v>2.5</v>
      </c>
      <c r="I123" s="64">
        <v>10.8</v>
      </c>
      <c r="J123" s="64">
        <v>79</v>
      </c>
      <c r="K123" s="60">
        <v>386</v>
      </c>
      <c r="L123" s="64">
        <v>15.45</v>
      </c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500</v>
      </c>
      <c r="G127" s="19">
        <f t="shared" ref="G127:J127" si="62">SUM(G120:G126)</f>
        <v>33.042857142857144</v>
      </c>
      <c r="H127" s="19">
        <f t="shared" si="62"/>
        <v>29.821428571428569</v>
      </c>
      <c r="I127" s="19">
        <f t="shared" si="62"/>
        <v>92.678571428571431</v>
      </c>
      <c r="J127" s="19">
        <f t="shared" si="62"/>
        <v>760.92142857142858</v>
      </c>
      <c r="K127" s="25"/>
      <c r="L127" s="19">
        <f t="shared" ref="L127" si="63">SUM(L120:L126)</f>
        <v>114.03000000000002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500</v>
      </c>
      <c r="G138" s="32">
        <f t="shared" ref="G138" si="66">G127+G137</f>
        <v>33.042857142857144</v>
      </c>
      <c r="H138" s="32">
        <f t="shared" ref="H138" si="67">H127+H137</f>
        <v>29.821428571428569</v>
      </c>
      <c r="I138" s="32">
        <f t="shared" ref="I138" si="68">I127+I137</f>
        <v>92.678571428571431</v>
      </c>
      <c r="J138" s="32">
        <f t="shared" ref="J138:L138" si="69">J127+J137</f>
        <v>760.92142857142858</v>
      </c>
      <c r="K138" s="32"/>
      <c r="L138" s="32">
        <f t="shared" si="69"/>
        <v>114.03000000000002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1" t="s">
        <v>72</v>
      </c>
      <c r="F139" s="61" t="s">
        <v>47</v>
      </c>
      <c r="G139" s="65">
        <v>5.27</v>
      </c>
      <c r="H139" s="65">
        <v>15.7</v>
      </c>
      <c r="I139" s="65">
        <v>30.96</v>
      </c>
      <c r="J139" s="65">
        <v>242.65</v>
      </c>
      <c r="K139" s="60">
        <v>173</v>
      </c>
      <c r="L139" s="65">
        <v>23.57</v>
      </c>
    </row>
    <row r="140" spans="1:12" ht="15" x14ac:dyDescent="0.25">
      <c r="A140" s="23"/>
      <c r="B140" s="15"/>
      <c r="C140" s="11"/>
      <c r="D140" s="6" t="s">
        <v>23</v>
      </c>
      <c r="E140" s="71" t="s">
        <v>50</v>
      </c>
      <c r="F140" s="60">
        <v>80</v>
      </c>
      <c r="G140" s="64">
        <v>9.48</v>
      </c>
      <c r="H140" s="64">
        <v>1.6</v>
      </c>
      <c r="I140" s="64">
        <v>57.6</v>
      </c>
      <c r="J140" s="64">
        <v>280.5</v>
      </c>
      <c r="K140" s="78"/>
      <c r="L140" s="64">
        <v>7.68</v>
      </c>
    </row>
    <row r="141" spans="1:12" ht="15" x14ac:dyDescent="0.25">
      <c r="A141" s="23"/>
      <c r="B141" s="15"/>
      <c r="C141" s="11"/>
      <c r="D141" s="7" t="s">
        <v>56</v>
      </c>
      <c r="E141" s="72" t="s">
        <v>42</v>
      </c>
      <c r="F141" s="60">
        <v>15</v>
      </c>
      <c r="G141" s="65">
        <v>3.48</v>
      </c>
      <c r="H141" s="65">
        <v>4.43</v>
      </c>
      <c r="I141" s="66">
        <v>0</v>
      </c>
      <c r="J141" s="65">
        <v>53.75</v>
      </c>
      <c r="K141" s="68">
        <v>15</v>
      </c>
      <c r="L141" s="64">
        <v>16.32</v>
      </c>
    </row>
    <row r="142" spans="1:12" ht="15.75" customHeight="1" x14ac:dyDescent="0.25">
      <c r="A142" s="23"/>
      <c r="B142" s="15"/>
      <c r="C142" s="11"/>
      <c r="D142" s="7" t="s">
        <v>22</v>
      </c>
      <c r="E142" s="72" t="s">
        <v>51</v>
      </c>
      <c r="F142" s="60">
        <v>200</v>
      </c>
      <c r="G142" s="64">
        <v>0.1</v>
      </c>
      <c r="H142" s="60">
        <v>0</v>
      </c>
      <c r="I142" s="64">
        <v>15</v>
      </c>
      <c r="J142" s="64">
        <v>60</v>
      </c>
      <c r="K142" s="60">
        <v>376</v>
      </c>
      <c r="L142" s="64">
        <v>1.9</v>
      </c>
    </row>
    <row r="143" spans="1:12" ht="15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500</v>
      </c>
      <c r="G146" s="19">
        <f t="shared" ref="G146:J146" si="70">SUM(G139:G145)</f>
        <v>18.330000000000002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500</v>
      </c>
      <c r="G157" s="32">
        <f t="shared" ref="G157" si="74">G146+G156</f>
        <v>18.330000000000002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49.47</v>
      </c>
    </row>
    <row r="158" spans="1:12" ht="26.25" x14ac:dyDescent="0.25">
      <c r="A158" s="20">
        <v>2</v>
      </c>
      <c r="B158" s="21">
        <v>4</v>
      </c>
      <c r="C158" s="22" t="s">
        <v>20</v>
      </c>
      <c r="D158" s="5" t="s">
        <v>21</v>
      </c>
      <c r="E158" s="74" t="s">
        <v>54</v>
      </c>
      <c r="F158" s="61" t="s">
        <v>47</v>
      </c>
      <c r="G158" s="60">
        <v>4.6500000000000004</v>
      </c>
      <c r="H158" s="60">
        <v>10.050000000000001</v>
      </c>
      <c r="I158" s="64">
        <v>31.1</v>
      </c>
      <c r="J158" s="76">
        <v>233</v>
      </c>
      <c r="K158" s="60">
        <v>181</v>
      </c>
      <c r="L158" s="64">
        <v>22.88</v>
      </c>
    </row>
    <row r="159" spans="1:12" ht="15" x14ac:dyDescent="0.25">
      <c r="A159" s="23"/>
      <c r="B159" s="15"/>
      <c r="C159" s="11"/>
      <c r="D159" s="6" t="s">
        <v>23</v>
      </c>
      <c r="E159" s="71" t="s">
        <v>50</v>
      </c>
      <c r="F159" s="60">
        <v>30</v>
      </c>
      <c r="G159" s="64">
        <v>2.37</v>
      </c>
      <c r="H159" s="64">
        <v>0.3</v>
      </c>
      <c r="I159" s="64">
        <v>14.49</v>
      </c>
      <c r="J159" s="64">
        <v>70.14</v>
      </c>
      <c r="K159" s="60"/>
      <c r="L159" s="65">
        <v>2.88</v>
      </c>
    </row>
    <row r="160" spans="1:12" ht="15" x14ac:dyDescent="0.25">
      <c r="A160" s="23"/>
      <c r="B160" s="15"/>
      <c r="C160" s="11"/>
      <c r="D160" s="7" t="s">
        <v>22</v>
      </c>
      <c r="E160" s="72" t="s">
        <v>51</v>
      </c>
      <c r="F160" s="60">
        <v>200</v>
      </c>
      <c r="G160" s="64">
        <v>0.1</v>
      </c>
      <c r="H160" s="77">
        <v>0</v>
      </c>
      <c r="I160" s="64">
        <v>15</v>
      </c>
      <c r="J160" s="64">
        <v>60</v>
      </c>
      <c r="K160" s="60">
        <v>376</v>
      </c>
      <c r="L160" s="64">
        <v>1.9</v>
      </c>
    </row>
    <row r="161" spans="1:12" ht="15" x14ac:dyDescent="0.25">
      <c r="A161" s="23"/>
      <c r="B161" s="15"/>
      <c r="C161" s="11"/>
      <c r="D161" s="7" t="s">
        <v>45</v>
      </c>
      <c r="E161" s="72" t="s">
        <v>73</v>
      </c>
      <c r="F161" s="60">
        <v>100</v>
      </c>
      <c r="G161" s="64">
        <v>3</v>
      </c>
      <c r="H161" s="64">
        <v>1</v>
      </c>
      <c r="I161" s="64">
        <v>4.2</v>
      </c>
      <c r="J161" s="64">
        <v>40</v>
      </c>
      <c r="K161" s="60">
        <v>386</v>
      </c>
      <c r="L161" s="64">
        <v>15.45</v>
      </c>
    </row>
    <row r="162" spans="1:12" ht="15" x14ac:dyDescent="0.2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535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43.11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535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43.11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1" t="s">
        <v>74</v>
      </c>
      <c r="F177" s="60" t="s">
        <v>63</v>
      </c>
      <c r="G177" s="64">
        <v>6.75</v>
      </c>
      <c r="H177" s="64">
        <v>11.0536363636364</v>
      </c>
      <c r="I177" s="64">
        <v>10.0309090909091</v>
      </c>
      <c r="J177" s="64">
        <v>165.845454545455</v>
      </c>
      <c r="K177" s="60">
        <v>279</v>
      </c>
      <c r="L177" s="64">
        <v>50.01</v>
      </c>
    </row>
    <row r="178" spans="1:12" ht="15" x14ac:dyDescent="0.25">
      <c r="A178" s="23"/>
      <c r="B178" s="15"/>
      <c r="C178" s="11"/>
      <c r="D178" s="6" t="s">
        <v>28</v>
      </c>
      <c r="E178" s="83" t="s">
        <v>75</v>
      </c>
      <c r="F178" s="60">
        <v>150</v>
      </c>
      <c r="G178" s="64">
        <v>6.3</v>
      </c>
      <c r="H178" s="64">
        <v>9.9</v>
      </c>
      <c r="I178" s="64">
        <v>46.7</v>
      </c>
      <c r="J178" s="64">
        <v>300.89999999999998</v>
      </c>
      <c r="K178" s="60">
        <v>171</v>
      </c>
      <c r="L178" s="64">
        <v>13.81</v>
      </c>
    </row>
    <row r="179" spans="1:12" ht="15" x14ac:dyDescent="0.25">
      <c r="A179" s="23"/>
      <c r="B179" s="15"/>
      <c r="C179" s="11"/>
      <c r="D179" s="7" t="s">
        <v>23</v>
      </c>
      <c r="E179" s="71" t="s">
        <v>50</v>
      </c>
      <c r="F179" s="60">
        <v>30</v>
      </c>
      <c r="G179" s="64">
        <v>2.37</v>
      </c>
      <c r="H179" s="64">
        <v>0.3</v>
      </c>
      <c r="I179" s="64">
        <v>14.49</v>
      </c>
      <c r="J179" s="64">
        <v>70.14</v>
      </c>
      <c r="K179" s="60"/>
      <c r="L179" s="65">
        <v>2.88</v>
      </c>
    </row>
    <row r="180" spans="1:12" ht="15" x14ac:dyDescent="0.25">
      <c r="A180" s="23"/>
      <c r="B180" s="15"/>
      <c r="C180" s="11"/>
      <c r="D180" s="7" t="s">
        <v>22</v>
      </c>
      <c r="E180" s="75" t="s">
        <v>76</v>
      </c>
      <c r="F180" s="60">
        <v>200</v>
      </c>
      <c r="G180" s="64">
        <v>0.1</v>
      </c>
      <c r="H180" s="77">
        <v>0</v>
      </c>
      <c r="I180" s="64">
        <v>15</v>
      </c>
      <c r="J180" s="64">
        <v>60</v>
      </c>
      <c r="K180" s="60">
        <v>376</v>
      </c>
      <c r="L180" s="64">
        <v>1.9</v>
      </c>
    </row>
    <row r="181" spans="1:12" ht="15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500</v>
      </c>
      <c r="G184" s="19">
        <f t="shared" ref="G184:J184" si="86">SUM(G177:G183)</f>
        <v>15.520000000000001</v>
      </c>
      <c r="H184" s="19">
        <f t="shared" si="86"/>
        <v>21.253636363636399</v>
      </c>
      <c r="I184" s="19">
        <f t="shared" si="86"/>
        <v>86.220909090909103</v>
      </c>
      <c r="J184" s="19">
        <f t="shared" si="86"/>
        <v>596.88545454545499</v>
      </c>
      <c r="K184" s="25"/>
      <c r="L184" s="19">
        <f t="shared" ref="L184" si="87">SUM(L177:L183)</f>
        <v>68.600000000000009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500</v>
      </c>
      <c r="G195" s="32">
        <f t="shared" ref="G195" si="90">G184+G194</f>
        <v>15.520000000000001</v>
      </c>
      <c r="H195" s="32">
        <f t="shared" ref="H195" si="91">H184+H194</f>
        <v>21.253636363636399</v>
      </c>
      <c r="I195" s="32">
        <f t="shared" ref="I195" si="92">I184+I194</f>
        <v>86.220909090909103</v>
      </c>
      <c r="J195" s="32">
        <f t="shared" ref="J195:L195" si="93">J184+J194</f>
        <v>596.88545454545499</v>
      </c>
      <c r="K195" s="32"/>
      <c r="L195" s="32">
        <f t="shared" si="93"/>
        <v>68.600000000000009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21.83128571428572</v>
      </c>
      <c r="H196" s="34">
        <f t="shared" si="94"/>
        <v>23.837506493506496</v>
      </c>
      <c r="I196" s="34">
        <f t="shared" si="94"/>
        <v>94.483448051948059</v>
      </c>
      <c r="J196" s="34">
        <f t="shared" si="94"/>
        <v>671.3156883116884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2025-02-03T18:31:25Z</dcterms:modified>
</cp:coreProperties>
</file>